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75" windowWidth="15165" windowHeight="12120"/>
  </bookViews>
  <sheets>
    <sheet name="Документ " sheetId="3" r:id="rId1"/>
  </sheets>
  <definedNames>
    <definedName name="_xlnm._FilterDatabase" localSheetId="0" hidden="1">'Документ '!$A$5:$F$47</definedName>
    <definedName name="_xlnm.Print_Titles" localSheetId="0">'Документ '!$3:$5</definedName>
    <definedName name="_xlnm.Print_Area" localSheetId="0">'Документ '!$A$1:$I$60</definedName>
  </definedNames>
  <calcPr calcId="145621"/>
</workbook>
</file>

<file path=xl/calcChain.xml><?xml version="1.0" encoding="utf-8"?>
<calcChain xmlns="http://schemas.openxmlformats.org/spreadsheetml/2006/main">
  <c r="H60" i="3" l="1"/>
  <c r="I40" i="3"/>
  <c r="I41" i="3"/>
  <c r="I42" i="3"/>
  <c r="I43" i="3"/>
  <c r="I44" i="3"/>
  <c r="I45" i="3"/>
  <c r="I46" i="3"/>
  <c r="I47" i="3"/>
  <c r="I48" i="3"/>
  <c r="I51" i="3"/>
  <c r="I52" i="3"/>
  <c r="I53" i="3"/>
  <c r="I54" i="3"/>
  <c r="H40" i="3"/>
  <c r="H41" i="3"/>
  <c r="H42" i="3"/>
  <c r="H43" i="3"/>
  <c r="H44" i="3"/>
  <c r="H45" i="3"/>
  <c r="H46" i="3"/>
  <c r="H47" i="3"/>
  <c r="H48" i="3"/>
  <c r="H51" i="3"/>
  <c r="H52" i="3"/>
  <c r="H53" i="3"/>
  <c r="H54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I7" i="3"/>
  <c r="I8" i="3"/>
  <c r="I9" i="3"/>
  <c r="I11" i="3"/>
  <c r="I13" i="3"/>
  <c r="I14" i="3"/>
  <c r="I15" i="3"/>
  <c r="I16" i="3"/>
  <c r="I17" i="3"/>
  <c r="I18" i="3"/>
  <c r="I19" i="3"/>
  <c r="I20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8" i="3"/>
  <c r="I39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F55" i="3"/>
  <c r="F38" i="3"/>
  <c r="G59" i="3" l="1"/>
  <c r="I56" i="3"/>
  <c r="H39" i="3"/>
  <c r="H56" i="3"/>
  <c r="G56" i="3"/>
  <c r="D57" i="3"/>
  <c r="E57" i="3"/>
  <c r="F57" i="3"/>
  <c r="H57" i="3" s="1"/>
  <c r="C57" i="3"/>
  <c r="D55" i="3"/>
  <c r="E55" i="3"/>
  <c r="C55" i="3"/>
  <c r="I55" i="3" s="1"/>
  <c r="D38" i="3"/>
  <c r="D58" i="3" s="1"/>
  <c r="E38" i="3"/>
  <c r="E58" i="3" s="1"/>
  <c r="C38" i="3"/>
  <c r="G57" i="3" l="1"/>
  <c r="I57" i="3"/>
  <c r="F58" i="3"/>
  <c r="G58" i="3" s="1"/>
  <c r="G55" i="3"/>
  <c r="H55" i="3"/>
  <c r="H58" i="3"/>
  <c r="H38" i="3"/>
  <c r="C58" i="3"/>
  <c r="H59" i="3"/>
  <c r="I59" i="3"/>
  <c r="I58" i="3" l="1"/>
  <c r="C60" i="3"/>
  <c r="I6" i="3"/>
  <c r="E60" i="3" l="1"/>
  <c r="D60" i="3"/>
  <c r="H6" i="3"/>
  <c r="G6" i="3"/>
  <c r="F60" i="3" l="1"/>
  <c r="I60" i="3" l="1"/>
  <c r="G60" i="3"/>
</calcChain>
</file>

<file path=xl/sharedStrings.xml><?xml version="1.0" encoding="utf-8"?>
<sst xmlns="http://schemas.openxmlformats.org/spreadsheetml/2006/main" count="115" uniqueCount="115">
  <si>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</si>
  <si>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</si>
  <si>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</si>
  <si>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</si>
  <si>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</si>
  <si>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</si>
  <si>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</si>
  <si>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</si>
  <si>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</si>
  <si>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</si>
  <si>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</si>
  <si>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</si>
  <si>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</si>
  <si>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</si>
  <si>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</si>
  <si>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</si>
  <si>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</si>
  <si>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</si>
  <si>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</si>
  <si>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</si>
  <si>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</si>
  <si>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</si>
  <si>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</si>
  <si>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</si>
  <si>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</si>
  <si>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</si>
  <si>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</si>
  <si>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</si>
  <si>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</si>
  <si>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</si>
  <si>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</si>
  <si>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</si>
  <si>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</si>
  <si>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</si>
  <si>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</si>
  <si>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</si>
  <si>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</si>
  <si>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</si>
  <si>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</si>
  <si>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</si>
  <si>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</si>
  <si>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</si>
  <si>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</si>
  <si>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</si>
  <si>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</si>
  <si>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</si>
  <si>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</si>
  <si>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</si>
  <si>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</si>
  <si>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</si>
  <si>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</si>
  <si>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</si>
  <si>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</si>
  <si>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</si>
  <si>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Государственная программа Калужской области "Комплексное развитие сельских территорий в Калужской области"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</si>
  <si>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</si>
  <si>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</si>
  <si>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</si>
  <si>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</si>
  <si>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</si>
  <si>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</si>
  <si>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</si>
  <si>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</si>
  <si>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</si>
  <si>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</si>
  <si>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</si>
  <si>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</si>
  <si>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</si>
  <si>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</si>
  <si>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</si>
  <si>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</si>
  <si>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</si>
  <si>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</si>
  <si>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</si>
  <si>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</si>
  <si>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</si>
  <si>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Ведомственная целевая программа "Развитие потребительской кооперации в Калужской области"</t>
  </si>
  <si>
    <t>Ведомственная целевая программа "Развитие территориального общественного самоуправления в Калужской области"</t>
  </si>
  <si>
    <t>68  0  00  00000</t>
  </si>
  <si>
    <t>71  0  00  00000</t>
  </si>
  <si>
    <t>(рублей)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</si>
  <si>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</si>
  <si>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</si>
  <si>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</si>
  <si>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</si>
  <si>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ИТОГО по другим программам</t>
  </si>
  <si>
    <t>ИТОГО по программам</t>
  </si>
  <si>
    <t>Непрограммные расходы</t>
  </si>
  <si>
    <t>ВСЕГО</t>
  </si>
  <si>
    <t>ИТОГО по государственным программам</t>
  </si>
  <si>
    <t>ИТОГО по ведомственным целевым программам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</si>
  <si>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</si>
  <si>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</si>
  <si>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газомоторного топлива в Калужской области"</t>
  </si>
  <si>
    <t>09  0  00  00000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</si>
  <si>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</si>
  <si>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</si>
  <si>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питомниководства плодово-ягодных культур в Калужской области"</t>
  </si>
  <si>
    <t>60  0  00  00000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</si>
  <si>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</si>
  <si>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</si>
  <si>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</si>
  <si>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</si>
  <si>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</si>
  <si>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</si>
  <si>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Бюджетные ассигнования в соответствии с Законом Калужской области от 03.12.2020 № 27-ОЗ
(в ред. Закона КО от 22.06.2021 № 112-ОЗ)</t>
  </si>
  <si>
    <t>Государственная программа Калужской области "Профилактика правонарушений в Калужской области"</t>
  </si>
  <si>
    <t>21 0 00 00000</t>
  </si>
  <si>
    <t>Государственная программа Калужской области "Профилактика незаконного потребления наркотических средств и психотропных веществ, наркомании в Калужской области"</t>
  </si>
  <si>
    <t>49 0 00 00000</t>
  </si>
  <si>
    <t>% исполнения к плану в соответствии с Законом Калужской области от 03.12.2020 № 27-ОЗ
(в ред. Закона КО от 22.06.2021 № 112-ОЗ)</t>
  </si>
  <si>
    <t>Фактическое исполнение по состоянию на 01.10.2020</t>
  </si>
  <si>
    <t>Фактическое исполнение по состоянию на 01.10.2021</t>
  </si>
  <si>
    <t>Темп роста фактического исполнения по состоянию на 01.10.2021 к фактическому исполнению по состоянию на 01.10.2020</t>
  </si>
  <si>
    <t>Сведения об исполнении областного бюджета за 9 меcяцев 2021 года по государственным, ведомственным целевым программам и другим программам в сравнении с запланированными значениями на 2021 год и соответствующим периодом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</si>
</sst>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2" borderId="2">
      <alignment horizontal="center" vertical="center" wrapText="1"/>
    </xf>
    <xf numFmtId="0" fontId="1" fillId="0" borderId="3"/>
    <xf numFmtId="0" fontId="4" fillId="2" borderId="2">
      <alignment horizontal="center" vertical="center" shrinkToFit="1"/>
    </xf>
    <xf numFmtId="0" fontId="3" fillId="2" borderId="2">
      <alignment horizontal="left" vertical="center" wrapText="1"/>
    </xf>
    <xf numFmtId="4" fontId="3" fillId="2" borderId="2">
      <alignment horizontal="right" vertical="center" shrinkToFit="1"/>
    </xf>
    <xf numFmtId="49" fontId="3" fillId="2" borderId="2">
      <alignment horizontal="right" vertical="center" shrinkToFit="1"/>
    </xf>
    <xf numFmtId="0" fontId="5" fillId="0" borderId="3"/>
    <xf numFmtId="0" fontId="4" fillId="2" borderId="2">
      <alignment horizontal="left" vertical="center" wrapText="1"/>
    </xf>
    <xf numFmtId="0" fontId="4" fillId="2" borderId="2">
      <alignment horizontal="center" vertical="center" wrapText="1"/>
    </xf>
    <xf numFmtId="4" fontId="4" fillId="2" borderId="2">
      <alignment horizontal="right" vertical="center" shrinkToFit="1"/>
    </xf>
    <xf numFmtId="49" fontId="4" fillId="2" borderId="2">
      <alignment horizontal="right" vertical="center" shrinkToFit="1"/>
    </xf>
    <xf numFmtId="0" fontId="3" fillId="2" borderId="2">
      <alignment horizontal="left"/>
    </xf>
    <xf numFmtId="0" fontId="1" fillId="0" borderId="4"/>
    <xf numFmtId="0" fontId="1" fillId="0" borderId="1">
      <alignment horizontal="left" wrapText="1"/>
    </xf>
    <xf numFmtId="0" fontId="6" fillId="0" borderId="1">
      <protection locked="0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3" borderId="1"/>
    <xf numFmtId="0" fontId="9" fillId="0" borderId="1"/>
    <xf numFmtId="0" fontId="9" fillId="0" borderId="1"/>
    <xf numFmtId="0" fontId="9" fillId="0" borderId="1"/>
    <xf numFmtId="0" fontId="6" fillId="0" borderId="1"/>
    <xf numFmtId="0" fontId="6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20" fillId="0" borderId="1"/>
    <xf numFmtId="0" fontId="20" fillId="0" borderId="1"/>
    <xf numFmtId="0" fontId="9" fillId="0" borderId="1"/>
    <xf numFmtId="0" fontId="21" fillId="3" borderId="1"/>
    <xf numFmtId="0" fontId="22" fillId="2" borderId="2">
      <alignment horizontal="center" vertical="center" wrapText="1"/>
    </xf>
    <xf numFmtId="0" fontId="23" fillId="2" borderId="2">
      <alignment horizontal="center" vertical="center" shrinkToFit="1"/>
    </xf>
    <xf numFmtId="0" fontId="22" fillId="2" borderId="2">
      <alignment horizontal="left" vertical="center" wrapText="1"/>
    </xf>
    <xf numFmtId="0" fontId="9" fillId="0" borderId="1"/>
    <xf numFmtId="0" fontId="23" fillId="2" borderId="2">
      <alignment horizontal="left" vertical="center" wrapText="1"/>
    </xf>
    <xf numFmtId="0" fontId="22" fillId="2" borderId="2">
      <alignment horizontal="left"/>
    </xf>
    <xf numFmtId="0" fontId="24" fillId="0" borderId="4"/>
    <xf numFmtId="0" fontId="23" fillId="2" borderId="2">
      <alignment horizontal="center" vertical="center" wrapText="1"/>
    </xf>
    <xf numFmtId="4" fontId="22" fillId="2" borderId="2">
      <alignment horizontal="right" vertical="center" shrinkToFit="1"/>
    </xf>
    <xf numFmtId="4" fontId="23" fillId="2" borderId="2">
      <alignment horizontal="right" vertical="center" shrinkToFit="1"/>
    </xf>
    <xf numFmtId="0" fontId="24" fillId="0" borderId="1">
      <alignment horizontal="left" wrapText="1"/>
    </xf>
    <xf numFmtId="49" fontId="22" fillId="2" borderId="2">
      <alignment horizontal="right" vertical="center" shrinkToFit="1"/>
    </xf>
    <xf numFmtId="49" fontId="23" fillId="2" borderId="2">
      <alignment horizontal="right" vertical="center" shrinkToFit="1"/>
    </xf>
    <xf numFmtId="0" fontId="20" fillId="0" borderId="1">
      <protection locked="0"/>
    </xf>
    <xf numFmtId="0" fontId="24" fillId="0" borderId="1">
      <alignment horizontal="left" vertical="top" wrapText="1"/>
    </xf>
    <xf numFmtId="0" fontId="25" fillId="0" borderId="1">
      <alignment horizontal="center" wrapText="1"/>
    </xf>
    <xf numFmtId="0" fontId="25" fillId="0" borderId="1">
      <alignment horizontal="center"/>
    </xf>
    <xf numFmtId="0" fontId="24" fillId="0" borderId="1">
      <alignment wrapText="1"/>
    </xf>
    <xf numFmtId="0" fontId="24" fillId="0" borderId="1">
      <alignment horizontal="right"/>
    </xf>
    <xf numFmtId="0" fontId="24" fillId="0" borderId="1"/>
    <xf numFmtId="0" fontId="24" fillId="0" borderId="3"/>
    <xf numFmtId="0" fontId="26" fillId="0" borderId="3"/>
  </cellStyleXfs>
  <cellXfs count="59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4" fillId="2" borderId="6" xfId="10" quotePrefix="1" applyNumberFormat="1" applyFont="1" applyBorder="1" applyProtection="1">
      <alignment horizontal="left" vertical="center" wrapText="1"/>
    </xf>
    <xf numFmtId="0" fontId="3" fillId="2" borderId="6" xfId="9" applyNumberFormat="1" applyFont="1" applyBorder="1" applyAlignment="1" applyProtection="1">
      <alignment horizontal="right" shrinkToFit="1"/>
    </xf>
    <xf numFmtId="0" fontId="4" fillId="2" borderId="6" xfId="10" quotePrefix="1" applyNumberFormat="1" applyFont="1" applyBorder="1" applyProtection="1">
      <alignment horizontal="left" vertical="center" wrapText="1"/>
    </xf>
    <xf numFmtId="0" fontId="3" fillId="2" borderId="6" xfId="14" quotePrefix="1" applyNumberFormat="1" applyFont="1" applyBorder="1" applyAlignment="1" applyProtection="1">
      <alignment horizontal="right" wrapText="1"/>
    </xf>
    <xf numFmtId="0" fontId="12" fillId="2" borderId="6" xfId="9" applyNumberFormat="1" applyFont="1" applyBorder="1" applyProtection="1">
      <alignment horizontal="center" vertical="center" shrinkToFit="1"/>
    </xf>
    <xf numFmtId="0" fontId="15" fillId="2" borderId="12" xfId="18" applyNumberFormat="1" applyFont="1" applyBorder="1" applyAlignment="1" applyProtection="1">
      <alignment horizontal="right"/>
    </xf>
    <xf numFmtId="0" fontId="12" fillId="4" borderId="5" xfId="9" applyNumberFormat="1" applyFont="1" applyFill="1" applyBorder="1" applyProtection="1">
      <alignment horizontal="center" vertical="center" shrinkToFit="1"/>
    </xf>
    <xf numFmtId="4" fontId="4" fillId="4" borderId="5" xfId="11" applyNumberFormat="1" applyFont="1" applyFill="1" applyBorder="1" applyAlignment="1" applyProtection="1">
      <alignment horizontal="right" vertical="center" shrinkToFit="1"/>
    </xf>
    <xf numFmtId="4" fontId="3" fillId="4" borderId="5" xfId="11" applyNumberFormat="1" applyFont="1" applyFill="1" applyBorder="1" applyAlignment="1" applyProtection="1">
      <alignment horizontal="right" vertical="center" shrinkToFit="1"/>
    </xf>
    <xf numFmtId="0" fontId="12" fillId="4" borderId="11" xfId="9" applyNumberFormat="1" applyFont="1" applyFill="1" applyBorder="1" applyProtection="1">
      <alignment horizontal="center" vertical="center" shrinkToFit="1"/>
    </xf>
    <xf numFmtId="4" fontId="27" fillId="4" borderId="11" xfId="0" applyNumberFormat="1" applyFont="1" applyFill="1" applyBorder="1" applyAlignment="1" applyProtection="1">
      <alignment horizontal="right" vertical="center"/>
      <protection locked="0"/>
    </xf>
    <xf numFmtId="4" fontId="16" fillId="4" borderId="11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Protection="1">
      <protection locked="0"/>
    </xf>
    <xf numFmtId="4" fontId="3" fillId="4" borderId="12" xfId="57" applyNumberFormat="1" applyFont="1" applyFill="1" applyBorder="1" applyAlignment="1" applyProtection="1">
      <alignment horizontal="right" shrinkToFit="1"/>
    </xf>
    <xf numFmtId="0" fontId="0" fillId="0" borderId="1" xfId="0" applyBorder="1" applyProtection="1">
      <protection locked="0"/>
    </xf>
    <xf numFmtId="4" fontId="3" fillId="4" borderId="12" xfId="11" applyNumberFormat="1" applyFont="1" applyFill="1" applyBorder="1" applyAlignment="1" applyProtection="1">
      <alignment horizontal="right" vertical="center" shrinkToFit="1"/>
    </xf>
    <xf numFmtId="4" fontId="16" fillId="4" borderId="12" xfId="0" applyNumberFormat="1" applyFont="1" applyFill="1" applyBorder="1" applyAlignment="1" applyProtection="1">
      <alignment horizontal="right" vertical="center"/>
      <protection locked="0"/>
    </xf>
    <xf numFmtId="4" fontId="3" fillId="4" borderId="11" xfId="11" applyNumberFormat="1" applyFont="1" applyFill="1" applyBorder="1" applyAlignment="1" applyProtection="1">
      <alignment horizontal="right" vertical="center" shrinkToFit="1"/>
    </xf>
    <xf numFmtId="0" fontId="4" fillId="4" borderId="5" xfId="7" quotePrefix="1" applyNumberFormat="1" applyFont="1" applyFill="1" applyBorder="1" applyProtection="1">
      <alignment horizontal="center" vertical="center" wrapText="1"/>
    </xf>
    <xf numFmtId="0" fontId="4" fillId="4" borderId="5" xfId="15" quotePrefix="1" applyNumberFormat="1" applyFont="1" applyFill="1" applyBorder="1" applyAlignment="1" applyProtection="1">
      <alignment horizontal="center" wrapText="1"/>
    </xf>
    <xf numFmtId="4" fontId="13" fillId="4" borderId="5" xfId="16" applyNumberFormat="1" applyFont="1" applyFill="1" applyBorder="1" applyAlignment="1" applyProtection="1">
      <alignment horizontal="right" vertical="center" shrinkToFit="1"/>
    </xf>
    <xf numFmtId="0" fontId="3" fillId="4" borderId="5" xfId="7" quotePrefix="1" applyNumberFormat="1" applyFont="1" applyFill="1" applyBorder="1" applyProtection="1">
      <alignment horizontal="center" vertical="center" wrapText="1"/>
    </xf>
    <xf numFmtId="0" fontId="0" fillId="4" borderId="5" xfId="0" applyFill="1" applyBorder="1" applyProtection="1">
      <protection locked="0"/>
    </xf>
    <xf numFmtId="4" fontId="3" fillId="4" borderId="5" xfId="11" applyNumberFormat="1" applyFont="1" applyFill="1" applyBorder="1" applyProtection="1">
      <alignment horizontal="right" vertical="center" shrinkToFit="1"/>
    </xf>
    <xf numFmtId="0" fontId="0" fillId="4" borderId="12" xfId="0" applyFill="1" applyBorder="1" applyProtection="1">
      <protection locked="0"/>
    </xf>
    <xf numFmtId="4" fontId="1" fillId="4" borderId="1" xfId="5" applyNumberFormat="1" applyFill="1" applyAlignment="1" applyProtection="1">
      <alignment horizontal="right" vertical="center" shrinkToFit="1"/>
    </xf>
    <xf numFmtId="4" fontId="11" fillId="4" borderId="1" xfId="5" applyNumberFormat="1" applyFont="1" applyFill="1" applyBorder="1" applyAlignment="1" applyProtection="1">
      <alignment horizontal="right" shrinkToFit="1"/>
    </xf>
    <xf numFmtId="0" fontId="0" fillId="4" borderId="1" xfId="0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5" applyNumberFormat="1" applyFill="1" applyBorder="1" applyAlignment="1" applyProtection="1">
      <alignment horizontal="right" vertical="center" shrinkToFit="1"/>
    </xf>
    <xf numFmtId="4" fontId="3" fillId="4" borderId="1" xfId="11" applyNumberFormat="1" applyFont="1" applyFill="1" applyBorder="1" applyProtection="1">
      <alignment horizontal="right" vertical="center" shrinkToFit="1"/>
    </xf>
    <xf numFmtId="2" fontId="0" fillId="4" borderId="1" xfId="0" applyNumberFormat="1" applyFill="1" applyBorder="1" applyProtection="1">
      <protection locked="0"/>
    </xf>
    <xf numFmtId="0" fontId="3" fillId="2" borderId="13" xfId="14" quotePrefix="1" applyNumberFormat="1" applyFont="1" applyBorder="1" applyAlignment="1" applyProtection="1">
      <alignment horizontal="right" wrapText="1"/>
    </xf>
    <xf numFmtId="0" fontId="0" fillId="4" borderId="14" xfId="0" applyFill="1" applyBorder="1" applyProtection="1">
      <protection locked="0"/>
    </xf>
    <xf numFmtId="4" fontId="12" fillId="4" borderId="15" xfId="9" applyNumberFormat="1" applyFont="1" applyFill="1" applyBorder="1" applyAlignment="1" applyProtection="1">
      <alignment horizontal="right" vertical="center" shrinkToFit="1"/>
    </xf>
    <xf numFmtId="4" fontId="3" fillId="4" borderId="15" xfId="11" applyNumberFormat="1" applyFont="1" applyFill="1" applyBorder="1" applyProtection="1">
      <alignment horizontal="right" vertical="center" shrinkToFit="1"/>
    </xf>
    <xf numFmtId="4" fontId="3" fillId="4" borderId="15" xfId="11" applyNumberFormat="1" applyFont="1" applyFill="1" applyBorder="1" applyAlignment="1" applyProtection="1">
      <alignment horizontal="right" vertical="center" shrinkToFit="1"/>
    </xf>
    <xf numFmtId="4" fontId="3" fillId="4" borderId="16" xfId="11" applyNumberFormat="1" applyFont="1" applyFill="1" applyBorder="1" applyAlignment="1" applyProtection="1">
      <alignment horizontal="right" vertical="center" shrinkToFit="1"/>
    </xf>
    <xf numFmtId="0" fontId="3" fillId="2" borderId="17" xfId="14" quotePrefix="1" applyNumberFormat="1" applyFont="1" applyBorder="1" applyAlignment="1" applyProtection="1">
      <alignment horizontal="right" wrapText="1"/>
    </xf>
    <xf numFmtId="0" fontId="0" fillId="4" borderId="18" xfId="0" applyFill="1" applyBorder="1" applyProtection="1">
      <protection locked="0"/>
    </xf>
    <xf numFmtId="4" fontId="3" fillId="4" borderId="18" xfId="11" applyNumberFormat="1" applyFont="1" applyFill="1" applyBorder="1" applyProtection="1">
      <alignment horizontal="right" vertical="center" shrinkToFit="1"/>
    </xf>
    <xf numFmtId="4" fontId="3" fillId="4" borderId="18" xfId="11" applyNumberFormat="1" applyFont="1" applyFill="1" applyBorder="1" applyAlignment="1" applyProtection="1">
      <alignment horizontal="right" vertical="center" shrinkToFit="1"/>
    </xf>
    <xf numFmtId="4" fontId="3" fillId="4" borderId="19" xfId="11" applyNumberFormat="1" applyFont="1" applyFill="1" applyBorder="1" applyAlignment="1" applyProtection="1">
      <alignment horizontal="right" vertical="center" shrinkToFit="1"/>
    </xf>
    <xf numFmtId="0" fontId="19" fillId="4" borderId="10" xfId="8" applyNumberFormat="1" applyFont="1" applyFill="1" applyBorder="1" applyAlignment="1" applyProtection="1">
      <alignment horizontal="center" vertical="center" wrapText="1"/>
    </xf>
    <xf numFmtId="0" fontId="18" fillId="4" borderId="5" xfId="36" applyFont="1" applyFill="1" applyBorder="1" applyAlignment="1">
      <alignment horizontal="center" vertical="center" wrapText="1"/>
    </xf>
    <xf numFmtId="0" fontId="11" fillId="4" borderId="1" xfId="3" applyNumberFormat="1" applyFont="1" applyFill="1" applyAlignment="1" applyProtection="1">
      <alignment horizontal="center" vertical="center" wrapText="1"/>
    </xf>
    <xf numFmtId="0" fontId="10" fillId="0" borderId="7" xfId="6" applyNumberFormat="1" applyFont="1" applyBorder="1" applyAlignment="1" applyProtection="1">
      <alignment horizontal="right"/>
    </xf>
    <xf numFmtId="0" fontId="12" fillId="4" borderId="10" xfId="7" applyNumberFormat="1" applyFont="1" applyFill="1" applyBorder="1" applyProtection="1">
      <alignment horizontal="center" vertical="center" wrapText="1"/>
    </xf>
    <xf numFmtId="0" fontId="12" fillId="4" borderId="5" xfId="7" applyFont="1" applyFill="1" applyBorder="1">
      <alignment horizontal="center" vertical="center" wrapText="1"/>
    </xf>
    <xf numFmtId="0" fontId="3" fillId="4" borderId="10" xfId="7" applyNumberFormat="1" applyFont="1" applyFill="1" applyBorder="1" applyProtection="1">
      <alignment horizontal="center" vertical="center" wrapText="1"/>
    </xf>
    <xf numFmtId="0" fontId="3" fillId="4" borderId="5" xfId="7" applyFill="1" applyBorder="1">
      <alignment horizontal="center" vertical="center" wrapText="1"/>
    </xf>
    <xf numFmtId="0" fontId="12" fillId="2" borderId="9" xfId="7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4" borderId="8" xfId="8" applyNumberFormat="1" applyFont="1" applyFill="1" applyBorder="1" applyAlignment="1" applyProtection="1">
      <alignment horizontal="center" vertical="center" wrapText="1"/>
    </xf>
    <xf numFmtId="0" fontId="18" fillId="4" borderId="11" xfId="38" applyFont="1" applyFill="1" applyBorder="1" applyAlignment="1">
      <alignment horizontal="center" vertical="center" wrapText="1"/>
    </xf>
    <xf numFmtId="0" fontId="18" fillId="4" borderId="5" xfId="38" applyFont="1" applyFill="1" applyBorder="1" applyAlignment="1">
      <alignment horizontal="center" vertical="center" wrapText="1"/>
    </xf>
  </cellXfs>
  <cellStyles count="70">
    <cellStyle name="br" xfId="24"/>
    <cellStyle name="br 2" xfId="29"/>
    <cellStyle name="col" xfId="23"/>
    <cellStyle name="col 2" xfId="30"/>
    <cellStyle name="style0" xfId="25"/>
    <cellStyle name="style0 2" xfId="31"/>
    <cellStyle name="style0 3" xfId="44"/>
    <cellStyle name="td" xfId="26"/>
    <cellStyle name="td 2" xfId="32"/>
    <cellStyle name="td 3" xfId="45"/>
    <cellStyle name="tr" xfId="22"/>
    <cellStyle name="tr 2" xfId="33"/>
    <cellStyle name="xl21" xfId="27"/>
    <cellStyle name="xl21 2" xfId="47"/>
    <cellStyle name="xl22" xfId="7"/>
    <cellStyle name="xl22 2" xfId="48"/>
    <cellStyle name="xl23" xfId="9"/>
    <cellStyle name="xl23 2" xfId="49"/>
    <cellStyle name="xl24" xfId="10"/>
    <cellStyle name="xl24 2" xfId="50"/>
    <cellStyle name="xl25" xfId="14"/>
    <cellStyle name="xl25 2" xfId="52"/>
    <cellStyle name="xl26" xfId="18"/>
    <cellStyle name="xl26 2" xfId="53"/>
    <cellStyle name="xl27" xfId="19"/>
    <cellStyle name="xl27 2" xfId="54"/>
    <cellStyle name="xl28" xfId="15"/>
    <cellStyle name="xl28 2" xfId="55"/>
    <cellStyle name="xl29" xfId="11"/>
    <cellStyle name="xl29 2" xfId="56"/>
    <cellStyle name="xl30" xfId="16"/>
    <cellStyle name="xl30 2" xfId="57"/>
    <cellStyle name="xl31" xfId="20"/>
    <cellStyle name="xl31 2" xfId="58"/>
    <cellStyle name="xl32" xfId="12"/>
    <cellStyle name="xl32 2" xfId="59"/>
    <cellStyle name="xl33" xfId="17"/>
    <cellStyle name="xl33 2" xfId="60"/>
    <cellStyle name="xl34" xfId="21"/>
    <cellStyle name="xl34 2" xfId="61"/>
    <cellStyle name="xl35" xfId="1"/>
    <cellStyle name="xl35 2" xfId="62"/>
    <cellStyle name="xl36" xfId="3"/>
    <cellStyle name="xl36 2" xfId="63"/>
    <cellStyle name="xl37" xfId="4"/>
    <cellStyle name="xl37 2" xfId="64"/>
    <cellStyle name="xl38" xfId="5"/>
    <cellStyle name="xl38 2" xfId="65"/>
    <cellStyle name="xl39" xfId="6"/>
    <cellStyle name="xl39 2" xfId="66"/>
    <cellStyle name="xl40" xfId="2"/>
    <cellStyle name="xl40 2" xfId="67"/>
    <cellStyle name="xl41" xfId="8"/>
    <cellStyle name="xl41 2" xfId="68"/>
    <cellStyle name="xl42" xfId="13"/>
    <cellStyle name="xl42 2" xfId="69"/>
    <cellStyle name="Обычный" xfId="0" builtinId="0"/>
    <cellStyle name="Обычный 10" xfId="43"/>
    <cellStyle name="Обычный 11" xfId="41"/>
    <cellStyle name="Обычный 12" xfId="51"/>
    <cellStyle name="Обычный 13" xfId="42"/>
    <cellStyle name="Обычный 14" xfId="46"/>
    <cellStyle name="Обычный 2" xfId="28"/>
    <cellStyle name="Обычный 3" xfId="35"/>
    <cellStyle name="Обычный 4" xfId="37"/>
    <cellStyle name="Обычный 5" xfId="34"/>
    <cellStyle name="Обычный 6" xfId="38"/>
    <cellStyle name="Обычный 7" xfId="39"/>
    <cellStyle name="Обычный 8" xfId="36"/>
    <cellStyle name="Обычный 9" xfId="4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view="pageBreakPreview" zoomScale="90" zoomScaleNormal="90" zoomScaleSheetLayoutView="90" workbookViewId="0">
      <pane ySplit="5" topLeftCell="A6" activePane="bottomLeft" state="frozen"/>
      <selection pane="bottomLeft" activeCell="A2" sqref="A2:I2"/>
    </sheetView>
  </sheetViews>
  <sheetFormatPr defaultRowHeight="15" outlineLevelRow="1" x14ac:dyDescent="0.25"/>
  <cols>
    <col min="1" max="1" width="69.7109375" style="1" customWidth="1"/>
    <col min="2" max="2" width="19.140625" style="1" customWidth="1"/>
    <col min="3" max="3" width="19.28515625" style="1" customWidth="1"/>
    <col min="4" max="4" width="23.85546875" style="1" customWidth="1"/>
    <col min="5" max="5" width="24.28515625" style="1" customWidth="1"/>
    <col min="6" max="6" width="19.5703125" style="1" customWidth="1"/>
    <col min="7" max="7" width="19.140625" style="1" customWidth="1"/>
    <col min="8" max="8" width="13.42578125" style="1" customWidth="1"/>
    <col min="9" max="9" width="19.7109375" style="1" customWidth="1"/>
    <col min="10" max="16384" width="9.140625" style="1"/>
  </cols>
  <sheetData>
    <row r="1" spans="1:9" ht="51" customHeight="1" x14ac:dyDescent="0.25">
      <c r="A1" s="48" t="s">
        <v>114</v>
      </c>
      <c r="B1" s="48"/>
      <c r="C1" s="48"/>
      <c r="D1" s="48"/>
      <c r="E1" s="48"/>
      <c r="F1" s="48"/>
      <c r="G1" s="48"/>
      <c r="H1" s="48"/>
      <c r="I1" s="48"/>
    </row>
    <row r="2" spans="1:9" ht="14.25" customHeight="1" thickBot="1" x14ac:dyDescent="0.3">
      <c r="A2" s="49" t="s">
        <v>80</v>
      </c>
      <c r="B2" s="49"/>
      <c r="C2" s="49"/>
      <c r="D2" s="49"/>
      <c r="E2" s="49"/>
      <c r="F2" s="49"/>
      <c r="G2" s="49"/>
      <c r="H2" s="49"/>
      <c r="I2" s="49"/>
    </row>
    <row r="3" spans="1:9" ht="15.75" customHeight="1" x14ac:dyDescent="0.25">
      <c r="A3" s="54" t="s">
        <v>0</v>
      </c>
      <c r="B3" s="50" t="s">
        <v>1</v>
      </c>
      <c r="C3" s="52" t="s">
        <v>111</v>
      </c>
      <c r="D3" s="50" t="s">
        <v>105</v>
      </c>
      <c r="E3" s="50" t="s">
        <v>83</v>
      </c>
      <c r="F3" s="52" t="s">
        <v>112</v>
      </c>
      <c r="G3" s="46" t="s">
        <v>110</v>
      </c>
      <c r="H3" s="46" t="s">
        <v>84</v>
      </c>
      <c r="I3" s="56" t="s">
        <v>113</v>
      </c>
    </row>
    <row r="4" spans="1:9" ht="135.75" customHeight="1" x14ac:dyDescent="0.25">
      <c r="A4" s="55"/>
      <c r="B4" s="51"/>
      <c r="C4" s="53"/>
      <c r="D4" s="51"/>
      <c r="E4" s="51"/>
      <c r="F4" s="53"/>
      <c r="G4" s="58"/>
      <c r="H4" s="47"/>
      <c r="I4" s="57"/>
    </row>
    <row r="5" spans="1:9" ht="14.25" customHeight="1" x14ac:dyDescent="0.25">
      <c r="A5" s="7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2">
        <v>9</v>
      </c>
    </row>
    <row r="6" spans="1:9" ht="36.75" customHeight="1" x14ac:dyDescent="0.25">
      <c r="A6" s="3" t="s">
        <v>2</v>
      </c>
      <c r="B6" s="21" t="s">
        <v>3</v>
      </c>
      <c r="C6" s="10">
        <v>10171776158.18</v>
      </c>
      <c r="D6" s="10">
        <v>12968788901.52</v>
      </c>
      <c r="E6" s="10">
        <v>14655197397.09</v>
      </c>
      <c r="F6" s="10">
        <v>10589818788.620001</v>
      </c>
      <c r="G6" s="10">
        <f>F6/D6%</f>
        <v>81.656189093947134</v>
      </c>
      <c r="H6" s="10">
        <f>F6/E6%</f>
        <v>72.259816785018273</v>
      </c>
      <c r="I6" s="13">
        <f>F6/C6%</f>
        <v>104.10982923669448</v>
      </c>
    </row>
    <row r="7" spans="1:9" ht="33.75" customHeight="1" x14ac:dyDescent="0.25">
      <c r="A7" s="3" t="s">
        <v>4</v>
      </c>
      <c r="B7" s="21" t="s">
        <v>5</v>
      </c>
      <c r="C7" s="10">
        <v>4565670331.29</v>
      </c>
      <c r="D7" s="10">
        <v>7100651428.3500004</v>
      </c>
      <c r="E7" s="10">
        <v>7058624925.6599998</v>
      </c>
      <c r="F7" s="10">
        <v>4737991395.6300001</v>
      </c>
      <c r="G7" s="10">
        <f t="shared" ref="G7:G54" si="0">F7/D7%</f>
        <v>66.726151022047588</v>
      </c>
      <c r="H7" s="10">
        <f t="shared" ref="H7:H37" si="1">F7/E7%</f>
        <v>67.123433324897704</v>
      </c>
      <c r="I7" s="13">
        <f t="shared" ref="I7:I54" si="2">F7/C7%</f>
        <v>103.77427741900306</v>
      </c>
    </row>
    <row r="8" spans="1:9" ht="35.25" customHeight="1" x14ac:dyDescent="0.25">
      <c r="A8" s="3" t="s">
        <v>6</v>
      </c>
      <c r="B8" s="21" t="s">
        <v>7</v>
      </c>
      <c r="C8" s="10">
        <v>132117202.33</v>
      </c>
      <c r="D8" s="10">
        <v>187904157.30000001</v>
      </c>
      <c r="E8" s="10">
        <v>187727535.31</v>
      </c>
      <c r="F8" s="10">
        <v>116861952.37</v>
      </c>
      <c r="G8" s="10">
        <f t="shared" si="0"/>
        <v>62.192318706085381</v>
      </c>
      <c r="H8" s="10">
        <f t="shared" si="1"/>
        <v>62.250831864927235</v>
      </c>
      <c r="I8" s="13">
        <f t="shared" si="2"/>
        <v>88.453244777394161</v>
      </c>
    </row>
    <row r="9" spans="1:9" ht="54.75" customHeight="1" x14ac:dyDescent="0.25">
      <c r="A9" s="3" t="s">
        <v>8</v>
      </c>
      <c r="B9" s="21" t="s">
        <v>9</v>
      </c>
      <c r="C9" s="10">
        <v>1886286993.77</v>
      </c>
      <c r="D9" s="10">
        <v>3396288011.1300001</v>
      </c>
      <c r="E9" s="10">
        <v>3261527792.0599999</v>
      </c>
      <c r="F9" s="10">
        <v>1580634020.3299999</v>
      </c>
      <c r="G9" s="10">
        <f t="shared" si="0"/>
        <v>46.540046519909168</v>
      </c>
      <c r="H9" s="10">
        <f t="shared" si="1"/>
        <v>48.462994066092634</v>
      </c>
      <c r="I9" s="13">
        <f t="shared" si="2"/>
        <v>83.796051478406724</v>
      </c>
    </row>
    <row r="10" spans="1:9" ht="48.75" customHeight="1" x14ac:dyDescent="0.25">
      <c r="A10" s="5" t="s">
        <v>91</v>
      </c>
      <c r="B10" s="21" t="s">
        <v>92</v>
      </c>
      <c r="C10" s="10">
        <v>0</v>
      </c>
      <c r="D10" s="10">
        <v>500000</v>
      </c>
      <c r="E10" s="10">
        <v>500000</v>
      </c>
      <c r="F10" s="10">
        <v>0</v>
      </c>
      <c r="G10" s="10">
        <f t="shared" si="0"/>
        <v>0</v>
      </c>
      <c r="H10" s="10">
        <f t="shared" si="1"/>
        <v>0</v>
      </c>
      <c r="I10" s="13">
        <v>0</v>
      </c>
    </row>
    <row r="11" spans="1:9" ht="35.25" customHeight="1" x14ac:dyDescent="0.25">
      <c r="A11" s="3" t="s">
        <v>10</v>
      </c>
      <c r="B11" s="21" t="s">
        <v>11</v>
      </c>
      <c r="C11" s="10">
        <v>718692112.02999997</v>
      </c>
      <c r="D11" s="10">
        <v>659044128.26999998</v>
      </c>
      <c r="E11" s="10">
        <v>644172131.42999995</v>
      </c>
      <c r="F11" s="10">
        <v>352343009.76999998</v>
      </c>
      <c r="G11" s="10">
        <f t="shared" si="0"/>
        <v>53.462734080478846</v>
      </c>
      <c r="H11" s="10">
        <f t="shared" si="1"/>
        <v>54.697027794082381</v>
      </c>
      <c r="I11" s="13">
        <f t="shared" si="2"/>
        <v>49.025584651928433</v>
      </c>
    </row>
    <row r="12" spans="1:9" ht="35.25" customHeight="1" x14ac:dyDescent="0.25">
      <c r="A12" s="5" t="s">
        <v>93</v>
      </c>
      <c r="B12" s="21" t="s">
        <v>94</v>
      </c>
      <c r="C12" s="10">
        <v>0</v>
      </c>
      <c r="D12" s="10">
        <v>60000</v>
      </c>
      <c r="E12" s="10">
        <v>60000</v>
      </c>
      <c r="F12" s="10">
        <v>20000</v>
      </c>
      <c r="G12" s="10">
        <f t="shared" si="0"/>
        <v>33.333333333333336</v>
      </c>
      <c r="H12" s="10">
        <f t="shared" si="1"/>
        <v>33.333333333333336</v>
      </c>
      <c r="I12" s="13">
        <v>0</v>
      </c>
    </row>
    <row r="13" spans="1:9" ht="31.5" x14ac:dyDescent="0.25">
      <c r="A13" s="3" t="s">
        <v>12</v>
      </c>
      <c r="B13" s="21" t="s">
        <v>13</v>
      </c>
      <c r="C13" s="10">
        <v>289164283.63</v>
      </c>
      <c r="D13" s="10">
        <v>517419039.31</v>
      </c>
      <c r="E13" s="10">
        <v>524502095.63999999</v>
      </c>
      <c r="F13" s="10">
        <v>300938964.60000002</v>
      </c>
      <c r="G13" s="10">
        <f t="shared" si="0"/>
        <v>58.161556057410401</v>
      </c>
      <c r="H13" s="10">
        <f t="shared" si="1"/>
        <v>57.37612244099671</v>
      </c>
      <c r="I13" s="13">
        <f t="shared" si="2"/>
        <v>104.07196933943139</v>
      </c>
    </row>
    <row r="14" spans="1:9" ht="38.25" customHeight="1" x14ac:dyDescent="0.25">
      <c r="A14" s="3" t="s">
        <v>14</v>
      </c>
      <c r="B14" s="21" t="s">
        <v>15</v>
      </c>
      <c r="C14" s="10">
        <v>909434982.48000002</v>
      </c>
      <c r="D14" s="10">
        <v>1746015869.1600001</v>
      </c>
      <c r="E14" s="10">
        <v>1847719222.4200001</v>
      </c>
      <c r="F14" s="10">
        <v>1178153465.4400001</v>
      </c>
      <c r="G14" s="10">
        <f t="shared" si="0"/>
        <v>67.476675684901082</v>
      </c>
      <c r="H14" s="10">
        <f t="shared" si="1"/>
        <v>63.762580977912087</v>
      </c>
      <c r="I14" s="13">
        <f t="shared" si="2"/>
        <v>129.54784983388404</v>
      </c>
    </row>
    <row r="15" spans="1:9" ht="34.5" customHeight="1" x14ac:dyDescent="0.25">
      <c r="A15" s="3" t="s">
        <v>16</v>
      </c>
      <c r="B15" s="21" t="s">
        <v>17</v>
      </c>
      <c r="C15" s="10">
        <v>306076556.45999998</v>
      </c>
      <c r="D15" s="10">
        <v>1279584892.3699999</v>
      </c>
      <c r="E15" s="10">
        <v>1392357096.8800001</v>
      </c>
      <c r="F15" s="10">
        <v>823080703.04999995</v>
      </c>
      <c r="G15" s="10">
        <f t="shared" si="0"/>
        <v>64.324040394500145</v>
      </c>
      <c r="H15" s="10">
        <f t="shared" si="1"/>
        <v>59.114195984231543</v>
      </c>
      <c r="I15" s="13">
        <f t="shared" si="2"/>
        <v>268.91334395862668</v>
      </c>
    </row>
    <row r="16" spans="1:9" ht="34.5" customHeight="1" x14ac:dyDescent="0.25">
      <c r="A16" s="3" t="s">
        <v>18</v>
      </c>
      <c r="B16" s="21" t="s">
        <v>19</v>
      </c>
      <c r="C16" s="10">
        <v>1316162982.8499999</v>
      </c>
      <c r="D16" s="10">
        <v>2120220564.3699999</v>
      </c>
      <c r="E16" s="10">
        <v>1897354473.46</v>
      </c>
      <c r="F16" s="10">
        <v>1168168829.4000001</v>
      </c>
      <c r="G16" s="10">
        <f t="shared" si="0"/>
        <v>55.096571037509413</v>
      </c>
      <c r="H16" s="10">
        <f t="shared" si="1"/>
        <v>61.568296580329402</v>
      </c>
      <c r="I16" s="13">
        <f t="shared" si="2"/>
        <v>88.755636241224821</v>
      </c>
    </row>
    <row r="17" spans="1:9" ht="35.25" customHeight="1" x14ac:dyDescent="0.25">
      <c r="A17" s="3" t="s">
        <v>20</v>
      </c>
      <c r="B17" s="21" t="s">
        <v>21</v>
      </c>
      <c r="C17" s="10">
        <v>1924224690.1700001</v>
      </c>
      <c r="D17" s="10">
        <v>2223135093.3800001</v>
      </c>
      <c r="E17" s="10">
        <v>2243398057.6900001</v>
      </c>
      <c r="F17" s="10">
        <v>1758586053.9000001</v>
      </c>
      <c r="G17" s="10">
        <f t="shared" si="0"/>
        <v>79.103877183922677</v>
      </c>
      <c r="H17" s="10">
        <f t="shared" si="1"/>
        <v>78.389390053711423</v>
      </c>
      <c r="I17" s="13">
        <f t="shared" si="2"/>
        <v>91.39192854575802</v>
      </c>
    </row>
    <row r="18" spans="1:9" ht="42.75" customHeight="1" x14ac:dyDescent="0.25">
      <c r="A18" s="3" t="s">
        <v>22</v>
      </c>
      <c r="B18" s="21" t="s">
        <v>23</v>
      </c>
      <c r="C18" s="10">
        <v>9394619186.7600002</v>
      </c>
      <c r="D18" s="10">
        <v>15376985985.82</v>
      </c>
      <c r="E18" s="10">
        <v>15565356436.24</v>
      </c>
      <c r="F18" s="10">
        <v>9417388304.1100006</v>
      </c>
      <c r="G18" s="10">
        <f t="shared" si="0"/>
        <v>61.243395245299141</v>
      </c>
      <c r="H18" s="10">
        <f t="shared" si="1"/>
        <v>60.502233551067235</v>
      </c>
      <c r="I18" s="13">
        <f t="shared" si="2"/>
        <v>100.24236338799223</v>
      </c>
    </row>
    <row r="19" spans="1:9" ht="39" customHeight="1" x14ac:dyDescent="0.25">
      <c r="A19" s="3" t="s">
        <v>24</v>
      </c>
      <c r="B19" s="21" t="s">
        <v>25</v>
      </c>
      <c r="C19" s="10">
        <v>1090701981.46</v>
      </c>
      <c r="D19" s="10">
        <v>1596764690.52</v>
      </c>
      <c r="E19" s="10">
        <v>1611510472.4100001</v>
      </c>
      <c r="F19" s="10">
        <v>1111692969.1199999</v>
      </c>
      <c r="G19" s="10">
        <f t="shared" si="0"/>
        <v>69.621590189219916</v>
      </c>
      <c r="H19" s="10">
        <f t="shared" si="1"/>
        <v>68.984532719633691</v>
      </c>
      <c r="I19" s="13">
        <f t="shared" si="2"/>
        <v>101.92453924324055</v>
      </c>
    </row>
    <row r="20" spans="1:9" ht="75" customHeight="1" x14ac:dyDescent="0.25">
      <c r="A20" s="3" t="s">
        <v>26</v>
      </c>
      <c r="B20" s="21" t="s">
        <v>27</v>
      </c>
      <c r="C20" s="10">
        <v>175071699.88999999</v>
      </c>
      <c r="D20" s="10">
        <v>633764458.23000002</v>
      </c>
      <c r="E20" s="10">
        <v>630055894.23000002</v>
      </c>
      <c r="F20" s="10">
        <v>443487696.93000001</v>
      </c>
      <c r="G20" s="10">
        <f t="shared" si="0"/>
        <v>69.976738387726613</v>
      </c>
      <c r="H20" s="10">
        <f t="shared" si="1"/>
        <v>70.388627579143972</v>
      </c>
      <c r="I20" s="13">
        <f t="shared" si="2"/>
        <v>253.31775335970897</v>
      </c>
    </row>
    <row r="21" spans="1:9" ht="42" customHeight="1" x14ac:dyDescent="0.25">
      <c r="A21" s="3" t="s">
        <v>106</v>
      </c>
      <c r="B21" s="21" t="s">
        <v>107</v>
      </c>
      <c r="C21" s="10">
        <v>0</v>
      </c>
      <c r="D21" s="10">
        <v>300000</v>
      </c>
      <c r="E21" s="10">
        <v>300000</v>
      </c>
      <c r="F21" s="10">
        <v>70000</v>
      </c>
      <c r="G21" s="10">
        <f t="shared" si="0"/>
        <v>23.333333333333332</v>
      </c>
      <c r="H21" s="10">
        <f t="shared" si="1"/>
        <v>23.333333333333332</v>
      </c>
      <c r="I21" s="13">
        <v>0</v>
      </c>
    </row>
    <row r="22" spans="1:9" ht="36.75" customHeight="1" x14ac:dyDescent="0.25">
      <c r="A22" s="3" t="s">
        <v>28</v>
      </c>
      <c r="B22" s="21" t="s">
        <v>29</v>
      </c>
      <c r="C22" s="10">
        <v>6882210</v>
      </c>
      <c r="D22" s="10">
        <v>9673100</v>
      </c>
      <c r="E22" s="10">
        <v>9673100</v>
      </c>
      <c r="F22" s="10">
        <v>8583064</v>
      </c>
      <c r="G22" s="10">
        <f t="shared" si="0"/>
        <v>88.731265054636054</v>
      </c>
      <c r="H22" s="10">
        <f t="shared" si="1"/>
        <v>88.731265054636054</v>
      </c>
      <c r="I22" s="13">
        <f t="shared" si="2"/>
        <v>124.71377653399125</v>
      </c>
    </row>
    <row r="23" spans="1:9" ht="51.75" customHeight="1" x14ac:dyDescent="0.25">
      <c r="A23" s="3" t="s">
        <v>30</v>
      </c>
      <c r="B23" s="21" t="s">
        <v>31</v>
      </c>
      <c r="C23" s="10">
        <v>497555519.48000002</v>
      </c>
      <c r="D23" s="10">
        <v>910864071.07000005</v>
      </c>
      <c r="E23" s="10">
        <v>926495458.59000003</v>
      </c>
      <c r="F23" s="10">
        <v>550122908.76999998</v>
      </c>
      <c r="G23" s="10">
        <f t="shared" si="0"/>
        <v>60.395719431963741</v>
      </c>
      <c r="H23" s="10">
        <f t="shared" si="1"/>
        <v>59.376751787559982</v>
      </c>
      <c r="I23" s="13">
        <f t="shared" si="2"/>
        <v>110.56513036875535</v>
      </c>
    </row>
    <row r="24" spans="1:9" ht="34.5" customHeight="1" x14ac:dyDescent="0.25">
      <c r="A24" s="3" t="s">
        <v>32</v>
      </c>
      <c r="B24" s="21" t="s">
        <v>33</v>
      </c>
      <c r="C24" s="10">
        <v>6443156083.3599997</v>
      </c>
      <c r="D24" s="10">
        <v>8391801606.8100004</v>
      </c>
      <c r="E24" s="10">
        <v>9995207106.8099995</v>
      </c>
      <c r="F24" s="10">
        <v>6393513008.8900003</v>
      </c>
      <c r="G24" s="10">
        <f t="shared" si="0"/>
        <v>76.187609150597936</v>
      </c>
      <c r="H24" s="10">
        <f t="shared" si="1"/>
        <v>63.965788207969503</v>
      </c>
      <c r="I24" s="13">
        <f t="shared" si="2"/>
        <v>99.229522398220226</v>
      </c>
    </row>
    <row r="25" spans="1:9" ht="48.75" customHeight="1" x14ac:dyDescent="0.25">
      <c r="A25" s="3" t="s">
        <v>34</v>
      </c>
      <c r="B25" s="21" t="s">
        <v>35</v>
      </c>
      <c r="C25" s="10">
        <v>1052868393.6799999</v>
      </c>
      <c r="D25" s="10">
        <v>1632413639.8599999</v>
      </c>
      <c r="E25" s="10">
        <v>1550715045.4200001</v>
      </c>
      <c r="F25" s="10">
        <v>1150254874.0999999</v>
      </c>
      <c r="G25" s="10">
        <f t="shared" si="0"/>
        <v>70.463444191672451</v>
      </c>
      <c r="H25" s="10">
        <f t="shared" si="1"/>
        <v>74.175773137511641</v>
      </c>
      <c r="I25" s="13">
        <f t="shared" si="2"/>
        <v>109.24963471261717</v>
      </c>
    </row>
    <row r="26" spans="1:9" ht="41.25" customHeight="1" x14ac:dyDescent="0.25">
      <c r="A26" s="3" t="s">
        <v>36</v>
      </c>
      <c r="B26" s="21" t="s">
        <v>37</v>
      </c>
      <c r="C26" s="10">
        <v>102343193.5</v>
      </c>
      <c r="D26" s="10">
        <v>53924451</v>
      </c>
      <c r="E26" s="10">
        <v>20276995</v>
      </c>
      <c r="F26" s="10">
        <v>2480408.5099999998</v>
      </c>
      <c r="G26" s="10">
        <f t="shared" si="0"/>
        <v>4.5997844465769333</v>
      </c>
      <c r="H26" s="10">
        <f t="shared" si="1"/>
        <v>12.232623768955902</v>
      </c>
      <c r="I26" s="13">
        <f t="shared" si="2"/>
        <v>2.4236184402434144</v>
      </c>
    </row>
    <row r="27" spans="1:9" ht="40.5" customHeight="1" x14ac:dyDescent="0.25">
      <c r="A27" s="3" t="s">
        <v>38</v>
      </c>
      <c r="B27" s="21" t="s">
        <v>39</v>
      </c>
      <c r="C27" s="10">
        <v>301906714.91000003</v>
      </c>
      <c r="D27" s="10">
        <v>451256849</v>
      </c>
      <c r="E27" s="10">
        <v>475725788.81</v>
      </c>
      <c r="F27" s="10">
        <v>308402507.67000002</v>
      </c>
      <c r="G27" s="10">
        <f t="shared" si="0"/>
        <v>68.343008721846573</v>
      </c>
      <c r="H27" s="10">
        <f t="shared" si="1"/>
        <v>64.827788386551561</v>
      </c>
      <c r="I27" s="13">
        <f t="shared" si="2"/>
        <v>102.15158936161339</v>
      </c>
    </row>
    <row r="28" spans="1:9" ht="47.25" x14ac:dyDescent="0.25">
      <c r="A28" s="3" t="s">
        <v>40</v>
      </c>
      <c r="B28" s="21" t="s">
        <v>41</v>
      </c>
      <c r="C28" s="10">
        <v>201354534.28</v>
      </c>
      <c r="D28" s="10">
        <v>347433317.02999997</v>
      </c>
      <c r="E28" s="10">
        <v>335943870.29000002</v>
      </c>
      <c r="F28" s="10">
        <v>191289972.72</v>
      </c>
      <c r="G28" s="10">
        <f t="shared" si="0"/>
        <v>55.058039440553308</v>
      </c>
      <c r="H28" s="10">
        <f t="shared" si="1"/>
        <v>56.941051656894622</v>
      </c>
      <c r="I28" s="13">
        <f t="shared" si="2"/>
        <v>95.00157193082903</v>
      </c>
    </row>
    <row r="29" spans="1:9" ht="31.5" x14ac:dyDescent="0.25">
      <c r="A29" s="3" t="s">
        <v>74</v>
      </c>
      <c r="B29" s="21" t="s">
        <v>75</v>
      </c>
      <c r="C29" s="10">
        <v>236485634.55000001</v>
      </c>
      <c r="D29" s="10">
        <v>503785907.20999998</v>
      </c>
      <c r="E29" s="10">
        <v>497539216.56999999</v>
      </c>
      <c r="F29" s="10">
        <v>345901526.04000002</v>
      </c>
      <c r="G29" s="10">
        <f t="shared" si="0"/>
        <v>68.660421240368905</v>
      </c>
      <c r="H29" s="10">
        <f t="shared" si="1"/>
        <v>69.522464666126339</v>
      </c>
      <c r="I29" s="13">
        <f t="shared" si="2"/>
        <v>146.26745793595603</v>
      </c>
    </row>
    <row r="30" spans="1:9" ht="47.25" x14ac:dyDescent="0.25">
      <c r="A30" s="3" t="s">
        <v>42</v>
      </c>
      <c r="B30" s="21" t="s">
        <v>43</v>
      </c>
      <c r="C30" s="10">
        <v>2594975</v>
      </c>
      <c r="D30" s="10">
        <v>10057500</v>
      </c>
      <c r="E30" s="10">
        <v>9457500</v>
      </c>
      <c r="F30" s="10">
        <v>3854975</v>
      </c>
      <c r="G30" s="10">
        <f t="shared" si="0"/>
        <v>38.329356201839424</v>
      </c>
      <c r="H30" s="10">
        <f t="shared" si="1"/>
        <v>40.761036214644463</v>
      </c>
      <c r="I30" s="13">
        <f t="shared" si="2"/>
        <v>148.55538107303539</v>
      </c>
    </row>
    <row r="31" spans="1:9" ht="31.5" x14ac:dyDescent="0.25">
      <c r="A31" s="3" t="s">
        <v>44</v>
      </c>
      <c r="B31" s="21" t="s">
        <v>45</v>
      </c>
      <c r="C31" s="10">
        <v>342106194.92000002</v>
      </c>
      <c r="D31" s="10">
        <v>192007080.59999999</v>
      </c>
      <c r="E31" s="10">
        <v>199414818.12</v>
      </c>
      <c r="F31" s="10">
        <v>109219021.39</v>
      </c>
      <c r="G31" s="10">
        <f t="shared" si="0"/>
        <v>56.882809242608737</v>
      </c>
      <c r="H31" s="10">
        <f t="shared" si="1"/>
        <v>54.769762056637276</v>
      </c>
      <c r="I31" s="13">
        <f t="shared" si="2"/>
        <v>31.925473146003792</v>
      </c>
    </row>
    <row r="32" spans="1:9" ht="39" customHeight="1" x14ac:dyDescent="0.25">
      <c r="A32" s="3" t="s">
        <v>46</v>
      </c>
      <c r="B32" s="21" t="s">
        <v>47</v>
      </c>
      <c r="C32" s="10">
        <v>37986158.979999997</v>
      </c>
      <c r="D32" s="10">
        <v>71774400</v>
      </c>
      <c r="E32" s="10">
        <v>70774400</v>
      </c>
      <c r="F32" s="10">
        <v>47015300</v>
      </c>
      <c r="G32" s="10">
        <f t="shared" si="0"/>
        <v>65.504274504558722</v>
      </c>
      <c r="H32" s="10">
        <f t="shared" si="1"/>
        <v>66.429810779038746</v>
      </c>
      <c r="I32" s="13">
        <f t="shared" si="2"/>
        <v>123.76955518128041</v>
      </c>
    </row>
    <row r="33" spans="1:9" ht="34.5" customHeight="1" x14ac:dyDescent="0.25">
      <c r="A33" s="3" t="s">
        <v>48</v>
      </c>
      <c r="B33" s="21" t="s">
        <v>49</v>
      </c>
      <c r="C33" s="10">
        <v>673414198.20000005</v>
      </c>
      <c r="D33" s="10">
        <v>307183104</v>
      </c>
      <c r="E33" s="10">
        <v>313583104</v>
      </c>
      <c r="F33" s="10">
        <v>227298160.06</v>
      </c>
      <c r="G33" s="10">
        <f t="shared" si="0"/>
        <v>73.994356167453788</v>
      </c>
      <c r="H33" s="10">
        <f t="shared" si="1"/>
        <v>72.484185901801652</v>
      </c>
      <c r="I33" s="13">
        <f t="shared" si="2"/>
        <v>33.75309886063522</v>
      </c>
    </row>
    <row r="34" spans="1:9" ht="34.5" customHeight="1" x14ac:dyDescent="0.25">
      <c r="A34" s="3" t="s">
        <v>50</v>
      </c>
      <c r="B34" s="21" t="s">
        <v>51</v>
      </c>
      <c r="C34" s="10">
        <v>3392805532.9899998</v>
      </c>
      <c r="D34" s="10">
        <v>5302459363.46</v>
      </c>
      <c r="E34" s="10">
        <v>5985400833.6700001</v>
      </c>
      <c r="F34" s="10">
        <v>4477280906.0900002</v>
      </c>
      <c r="G34" s="10">
        <f t="shared" si="0"/>
        <v>84.43781647707813</v>
      </c>
      <c r="H34" s="10">
        <f t="shared" si="1"/>
        <v>74.803359549517708</v>
      </c>
      <c r="I34" s="13">
        <f t="shared" si="2"/>
        <v>131.96397089532798</v>
      </c>
    </row>
    <row r="35" spans="1:9" ht="44.25" customHeight="1" x14ac:dyDescent="0.25">
      <c r="A35" s="3" t="s">
        <v>52</v>
      </c>
      <c r="B35" s="21" t="s">
        <v>53</v>
      </c>
      <c r="C35" s="10">
        <v>3223700</v>
      </c>
      <c r="D35" s="10">
        <v>11640000</v>
      </c>
      <c r="E35" s="10">
        <v>11640000</v>
      </c>
      <c r="F35" s="10">
        <v>9280000</v>
      </c>
      <c r="G35" s="10">
        <f t="shared" si="0"/>
        <v>79.725085910652922</v>
      </c>
      <c r="H35" s="10">
        <f t="shared" si="1"/>
        <v>79.725085910652922</v>
      </c>
      <c r="I35" s="13">
        <f t="shared" si="2"/>
        <v>287.86797778949654</v>
      </c>
    </row>
    <row r="36" spans="1:9" ht="34.5" customHeight="1" x14ac:dyDescent="0.25">
      <c r="A36" s="3" t="s">
        <v>54</v>
      </c>
      <c r="B36" s="21" t="s">
        <v>55</v>
      </c>
      <c r="C36" s="10">
        <v>190665198.74000001</v>
      </c>
      <c r="D36" s="10">
        <v>351689371.87</v>
      </c>
      <c r="E36" s="10">
        <v>380505100.77999997</v>
      </c>
      <c r="F36" s="10">
        <v>162831285.18000001</v>
      </c>
      <c r="G36" s="10">
        <f t="shared" si="0"/>
        <v>46.299745799594326</v>
      </c>
      <c r="H36" s="10">
        <f t="shared" si="1"/>
        <v>42.79345660444789</v>
      </c>
      <c r="I36" s="13">
        <f t="shared" si="2"/>
        <v>85.401681196181158</v>
      </c>
    </row>
    <row r="37" spans="1:9" ht="48" customHeight="1" x14ac:dyDescent="0.25">
      <c r="A37" s="3" t="s">
        <v>108</v>
      </c>
      <c r="B37" s="21" t="s">
        <v>109</v>
      </c>
      <c r="C37" s="10">
        <v>0</v>
      </c>
      <c r="D37" s="10">
        <v>1695100</v>
      </c>
      <c r="E37" s="10">
        <v>1695100</v>
      </c>
      <c r="F37" s="10">
        <v>1690120.88</v>
      </c>
      <c r="G37" s="10">
        <f t="shared" si="0"/>
        <v>99.70626393723083</v>
      </c>
      <c r="H37" s="10">
        <f t="shared" si="1"/>
        <v>99.70626393723083</v>
      </c>
      <c r="I37" s="13">
        <v>0</v>
      </c>
    </row>
    <row r="38" spans="1:9" s="2" customFormat="1" ht="19.5" customHeight="1" outlineLevel="1" x14ac:dyDescent="0.25">
      <c r="A38" s="4" t="s">
        <v>89</v>
      </c>
      <c r="B38" s="22"/>
      <c r="C38" s="23">
        <f>SUM(C6:C37)</f>
        <v>46365347403.889999</v>
      </c>
      <c r="D38" s="23">
        <f t="shared" ref="D38:E38" si="3">SUM(D6:D37)</f>
        <v>68357086081.639999</v>
      </c>
      <c r="E38" s="23">
        <f t="shared" si="3"/>
        <v>72304410968.580002</v>
      </c>
      <c r="F38" s="23">
        <f>SUM(F6:F37)</f>
        <v>47568254192.569992</v>
      </c>
      <c r="G38" s="11">
        <f t="shared" si="0"/>
        <v>69.587890472332944</v>
      </c>
      <c r="H38" s="11">
        <f t="shared" ref="H38:H59" si="4">F38/E38%</f>
        <v>65.788868971273203</v>
      </c>
      <c r="I38" s="20">
        <f t="shared" si="2"/>
        <v>102.59440909220723</v>
      </c>
    </row>
    <row r="39" spans="1:9" ht="37.5" customHeight="1" x14ac:dyDescent="0.25">
      <c r="A39" s="3" t="s">
        <v>56</v>
      </c>
      <c r="B39" s="21" t="s">
        <v>57</v>
      </c>
      <c r="C39" s="10">
        <v>354064942.22000003</v>
      </c>
      <c r="D39" s="10">
        <v>511602343.27999997</v>
      </c>
      <c r="E39" s="10">
        <v>516532621.04000002</v>
      </c>
      <c r="F39" s="10">
        <v>352196344.06999999</v>
      </c>
      <c r="G39" s="10">
        <f t="shared" si="0"/>
        <v>68.841816050330905</v>
      </c>
      <c r="H39" s="10">
        <f t="shared" si="4"/>
        <v>68.184724395698154</v>
      </c>
      <c r="I39" s="13">
        <f t="shared" si="2"/>
        <v>99.472244233421179</v>
      </c>
    </row>
    <row r="40" spans="1:9" ht="37.5" customHeight="1" x14ac:dyDescent="0.25">
      <c r="A40" s="3" t="s">
        <v>58</v>
      </c>
      <c r="B40" s="21" t="s">
        <v>59</v>
      </c>
      <c r="C40" s="10">
        <v>3092192513.0100002</v>
      </c>
      <c r="D40" s="10">
        <v>3541246460.8099999</v>
      </c>
      <c r="E40" s="10">
        <v>3732228817.3200002</v>
      </c>
      <c r="F40" s="10">
        <v>2085203683.8199999</v>
      </c>
      <c r="G40" s="10">
        <f t="shared" si="0"/>
        <v>58.883325600078258</v>
      </c>
      <c r="H40" s="10">
        <f t="shared" si="4"/>
        <v>55.870199440700986</v>
      </c>
      <c r="I40" s="13">
        <f t="shared" si="2"/>
        <v>67.434471658759122</v>
      </c>
    </row>
    <row r="41" spans="1:9" ht="24" customHeight="1" x14ac:dyDescent="0.25">
      <c r="A41" s="3" t="s">
        <v>60</v>
      </c>
      <c r="B41" s="21" t="s">
        <v>61</v>
      </c>
      <c r="C41" s="10">
        <v>9679917.5</v>
      </c>
      <c r="D41" s="10">
        <v>13923300</v>
      </c>
      <c r="E41" s="10">
        <v>14228979</v>
      </c>
      <c r="F41" s="10">
        <v>10407450.24</v>
      </c>
      <c r="G41" s="10">
        <f t="shared" si="0"/>
        <v>74.748444980715774</v>
      </c>
      <c r="H41" s="10">
        <f t="shared" si="4"/>
        <v>73.142635462460092</v>
      </c>
      <c r="I41" s="13">
        <f t="shared" si="2"/>
        <v>107.5158981468592</v>
      </c>
    </row>
    <row r="42" spans="1:9" ht="59.25" customHeight="1" x14ac:dyDescent="0.25">
      <c r="A42" s="3" t="s">
        <v>62</v>
      </c>
      <c r="B42" s="21" t="s">
        <v>63</v>
      </c>
      <c r="C42" s="10">
        <v>11319756.439999999</v>
      </c>
      <c r="D42" s="10">
        <v>24375514.850000001</v>
      </c>
      <c r="E42" s="10">
        <v>23067238.25</v>
      </c>
      <c r="F42" s="10">
        <v>15880227.550000001</v>
      </c>
      <c r="G42" s="10">
        <f t="shared" si="0"/>
        <v>65.148275421965081</v>
      </c>
      <c r="H42" s="10">
        <f t="shared" si="4"/>
        <v>68.843211215369493</v>
      </c>
      <c r="I42" s="13">
        <f t="shared" si="2"/>
        <v>140.28771408795438</v>
      </c>
    </row>
    <row r="43" spans="1:9" ht="36" customHeight="1" x14ac:dyDescent="0.25">
      <c r="A43" s="3" t="s">
        <v>64</v>
      </c>
      <c r="B43" s="21" t="s">
        <v>65</v>
      </c>
      <c r="C43" s="10">
        <v>1282773.99</v>
      </c>
      <c r="D43" s="10">
        <v>1903480</v>
      </c>
      <c r="E43" s="10">
        <v>2000000</v>
      </c>
      <c r="F43" s="10">
        <v>685333.11</v>
      </c>
      <c r="G43" s="10">
        <f t="shared" si="0"/>
        <v>36.004219114464036</v>
      </c>
      <c r="H43" s="10">
        <f t="shared" si="4"/>
        <v>34.266655499999999</v>
      </c>
      <c r="I43" s="13">
        <f t="shared" si="2"/>
        <v>53.425865767671198</v>
      </c>
    </row>
    <row r="44" spans="1:9" ht="27" customHeight="1" x14ac:dyDescent="0.25">
      <c r="A44" s="3" t="s">
        <v>66</v>
      </c>
      <c r="B44" s="21" t="s">
        <v>67</v>
      </c>
      <c r="C44" s="10">
        <v>6464403</v>
      </c>
      <c r="D44" s="10">
        <v>10007100</v>
      </c>
      <c r="E44" s="10">
        <v>10007100</v>
      </c>
      <c r="F44" s="10">
        <v>7098184.9299999997</v>
      </c>
      <c r="G44" s="10">
        <f t="shared" si="0"/>
        <v>70.931487943560072</v>
      </c>
      <c r="H44" s="10">
        <f t="shared" si="4"/>
        <v>70.931487943560072</v>
      </c>
      <c r="I44" s="13">
        <f t="shared" si="2"/>
        <v>109.80418346442819</v>
      </c>
    </row>
    <row r="45" spans="1:9" ht="33" customHeight="1" x14ac:dyDescent="0.25">
      <c r="A45" s="3" t="s">
        <v>68</v>
      </c>
      <c r="B45" s="21" t="s">
        <v>69</v>
      </c>
      <c r="C45" s="10">
        <v>149064991.19999999</v>
      </c>
      <c r="D45" s="10">
        <v>210279399.99000001</v>
      </c>
      <c r="E45" s="10">
        <v>210279277.46000001</v>
      </c>
      <c r="F45" s="10">
        <v>155778775.53</v>
      </c>
      <c r="G45" s="10">
        <f t="shared" si="0"/>
        <v>74.081805225527646</v>
      </c>
      <c r="H45" s="10">
        <f t="shared" si="4"/>
        <v>74.081848393088919</v>
      </c>
      <c r="I45" s="13">
        <f t="shared" si="2"/>
        <v>104.50393098738533</v>
      </c>
    </row>
    <row r="46" spans="1:9" ht="69" customHeight="1" x14ac:dyDescent="0.25">
      <c r="A46" s="3" t="s">
        <v>70</v>
      </c>
      <c r="B46" s="21" t="s">
        <v>71</v>
      </c>
      <c r="C46" s="10">
        <v>170766397.74000001</v>
      </c>
      <c r="D46" s="10">
        <v>244517400</v>
      </c>
      <c r="E46" s="10">
        <v>247457400</v>
      </c>
      <c r="F46" s="10">
        <v>184124460.91999999</v>
      </c>
      <c r="G46" s="10">
        <f t="shared" si="0"/>
        <v>75.301169127432232</v>
      </c>
      <c r="H46" s="10">
        <f t="shared" si="4"/>
        <v>74.40652852571796</v>
      </c>
      <c r="I46" s="13">
        <f t="shared" si="2"/>
        <v>107.82241902200118</v>
      </c>
    </row>
    <row r="47" spans="1:9" ht="34.5" customHeight="1" x14ac:dyDescent="0.25">
      <c r="A47" s="3" t="s">
        <v>72</v>
      </c>
      <c r="B47" s="21" t="s">
        <v>73</v>
      </c>
      <c r="C47" s="10">
        <v>20884132.809999999</v>
      </c>
      <c r="D47" s="10">
        <v>87913726.769999996</v>
      </c>
      <c r="E47" s="10">
        <v>73825106.870000005</v>
      </c>
      <c r="F47" s="10">
        <v>28933131.82</v>
      </c>
      <c r="G47" s="10">
        <f t="shared" si="0"/>
        <v>32.910823921382487</v>
      </c>
      <c r="H47" s="10">
        <f t="shared" si="4"/>
        <v>39.191452673341722</v>
      </c>
      <c r="I47" s="13">
        <f t="shared" si="2"/>
        <v>138.54121731186214</v>
      </c>
    </row>
    <row r="48" spans="1:9" ht="34.5" customHeight="1" x14ac:dyDescent="0.25">
      <c r="A48" s="5" t="s">
        <v>95</v>
      </c>
      <c r="B48" s="21" t="s">
        <v>96</v>
      </c>
      <c r="C48" s="10">
        <v>6675029</v>
      </c>
      <c r="D48" s="10">
        <v>12500000</v>
      </c>
      <c r="E48" s="10">
        <v>11200000</v>
      </c>
      <c r="F48" s="10">
        <v>11200000</v>
      </c>
      <c r="G48" s="10">
        <f t="shared" si="0"/>
        <v>89.6</v>
      </c>
      <c r="H48" s="10">
        <f t="shared" si="4"/>
        <v>100</v>
      </c>
      <c r="I48" s="13">
        <f t="shared" si="2"/>
        <v>167.78953319903181</v>
      </c>
    </row>
    <row r="49" spans="1:9" ht="34.5" customHeight="1" x14ac:dyDescent="0.25">
      <c r="A49" s="5" t="s">
        <v>97</v>
      </c>
      <c r="B49" s="21" t="s">
        <v>98</v>
      </c>
      <c r="C49" s="10">
        <v>0</v>
      </c>
      <c r="D49" s="10">
        <v>4819409.13</v>
      </c>
      <c r="E49" s="10">
        <v>0</v>
      </c>
      <c r="F49" s="10">
        <v>0</v>
      </c>
      <c r="G49" s="10">
        <f t="shared" si="0"/>
        <v>0</v>
      </c>
      <c r="H49" s="10">
        <v>0</v>
      </c>
      <c r="I49" s="13">
        <v>0</v>
      </c>
    </row>
    <row r="50" spans="1:9" ht="48.75" customHeight="1" x14ac:dyDescent="0.25">
      <c r="A50" s="5" t="s">
        <v>99</v>
      </c>
      <c r="B50" s="21" t="s">
        <v>100</v>
      </c>
      <c r="C50" s="10">
        <v>0</v>
      </c>
      <c r="D50" s="10">
        <v>1000000</v>
      </c>
      <c r="E50" s="10">
        <v>0</v>
      </c>
      <c r="F50" s="10">
        <v>0</v>
      </c>
      <c r="G50" s="10">
        <f t="shared" si="0"/>
        <v>0</v>
      </c>
      <c r="H50" s="10">
        <v>0</v>
      </c>
      <c r="I50" s="13">
        <v>0</v>
      </c>
    </row>
    <row r="51" spans="1:9" ht="47.25" customHeight="1" x14ac:dyDescent="0.25">
      <c r="A51" s="5" t="s">
        <v>101</v>
      </c>
      <c r="B51" s="21" t="s">
        <v>102</v>
      </c>
      <c r="C51" s="10">
        <v>721581.09</v>
      </c>
      <c r="D51" s="10">
        <v>5000000</v>
      </c>
      <c r="E51" s="10">
        <v>4974800</v>
      </c>
      <c r="F51" s="10">
        <v>604800</v>
      </c>
      <c r="G51" s="10">
        <f t="shared" si="0"/>
        <v>12.096</v>
      </c>
      <c r="H51" s="10">
        <f t="shared" si="4"/>
        <v>12.157272654177053</v>
      </c>
      <c r="I51" s="13">
        <f t="shared" si="2"/>
        <v>83.815943680009696</v>
      </c>
    </row>
    <row r="52" spans="1:9" ht="34.5" customHeight="1" x14ac:dyDescent="0.25">
      <c r="A52" s="5" t="s">
        <v>103</v>
      </c>
      <c r="B52" s="21" t="s">
        <v>104</v>
      </c>
      <c r="C52" s="10">
        <v>29959835</v>
      </c>
      <c r="D52" s="10">
        <v>64915300</v>
      </c>
      <c r="E52" s="10">
        <v>64915300</v>
      </c>
      <c r="F52" s="10">
        <v>15047509</v>
      </c>
      <c r="G52" s="10">
        <f t="shared" si="0"/>
        <v>23.180219455197772</v>
      </c>
      <c r="H52" s="10">
        <f t="shared" si="4"/>
        <v>23.180219455197772</v>
      </c>
      <c r="I52" s="13">
        <f t="shared" si="2"/>
        <v>50.225607050239098</v>
      </c>
    </row>
    <row r="53" spans="1:9" ht="35.25" customHeight="1" x14ac:dyDescent="0.25">
      <c r="A53" s="3" t="s">
        <v>76</v>
      </c>
      <c r="B53" s="21" t="s">
        <v>78</v>
      </c>
      <c r="C53" s="10">
        <v>13542699</v>
      </c>
      <c r="D53" s="10">
        <v>25260000</v>
      </c>
      <c r="E53" s="10">
        <v>25260000</v>
      </c>
      <c r="F53" s="10">
        <v>16457769</v>
      </c>
      <c r="G53" s="10">
        <f t="shared" si="0"/>
        <v>65.153479809976247</v>
      </c>
      <c r="H53" s="10">
        <f t="shared" si="4"/>
        <v>65.153479809976247</v>
      </c>
      <c r="I53" s="13">
        <f t="shared" si="2"/>
        <v>121.525029833418</v>
      </c>
    </row>
    <row r="54" spans="1:9" ht="31.5" x14ac:dyDescent="0.25">
      <c r="A54" s="3" t="s">
        <v>77</v>
      </c>
      <c r="B54" s="21" t="s">
        <v>79</v>
      </c>
      <c r="C54" s="10">
        <v>22200000</v>
      </c>
      <c r="D54" s="10">
        <v>22200000</v>
      </c>
      <c r="E54" s="10">
        <v>22200000</v>
      </c>
      <c r="F54" s="10">
        <v>22200000</v>
      </c>
      <c r="G54" s="10">
        <f t="shared" si="0"/>
        <v>100</v>
      </c>
      <c r="H54" s="10">
        <f t="shared" si="4"/>
        <v>100</v>
      </c>
      <c r="I54" s="13">
        <f t="shared" si="2"/>
        <v>100</v>
      </c>
    </row>
    <row r="55" spans="1:9" ht="21.75" customHeight="1" x14ac:dyDescent="0.25">
      <c r="A55" s="6" t="s">
        <v>90</v>
      </c>
      <c r="B55" s="24"/>
      <c r="C55" s="11">
        <f>SUM(C39:C54)</f>
        <v>3888818972.0000005</v>
      </c>
      <c r="D55" s="11">
        <f>SUM(D39:D54)</f>
        <v>4781463434.8300009</v>
      </c>
      <c r="E55" s="11">
        <f>SUM(E39:E54)</f>
        <v>4958176639.9400005</v>
      </c>
      <c r="F55" s="11">
        <f>SUM(F39:F54)</f>
        <v>2905817669.9900002</v>
      </c>
      <c r="G55" s="11">
        <f t="shared" ref="G55:G60" si="5">F55/D55%</f>
        <v>60.772558644345523</v>
      </c>
      <c r="H55" s="11">
        <f t="shared" si="4"/>
        <v>58.606578204223965</v>
      </c>
      <c r="I55" s="14">
        <f t="shared" ref="I55:I60" si="6">F55/C55%</f>
        <v>74.722369205464773</v>
      </c>
    </row>
    <row r="56" spans="1:9" ht="47.25" x14ac:dyDescent="0.25">
      <c r="A56" s="3" t="s">
        <v>81</v>
      </c>
      <c r="B56" s="21" t="s">
        <v>82</v>
      </c>
      <c r="C56" s="10">
        <v>4760000</v>
      </c>
      <c r="D56" s="10">
        <v>5000000</v>
      </c>
      <c r="E56" s="10">
        <v>5000000</v>
      </c>
      <c r="F56" s="10">
        <v>4843087.29</v>
      </c>
      <c r="G56" s="10">
        <f t="shared" si="5"/>
        <v>96.861745799999994</v>
      </c>
      <c r="H56" s="10">
        <f t="shared" si="4"/>
        <v>96.861745799999994</v>
      </c>
      <c r="I56" s="13">
        <f t="shared" si="6"/>
        <v>101.74553130252102</v>
      </c>
    </row>
    <row r="57" spans="1:9" ht="15.75" x14ac:dyDescent="0.25">
      <c r="A57" s="6" t="s">
        <v>85</v>
      </c>
      <c r="B57" s="25"/>
      <c r="C57" s="26">
        <f>C56</f>
        <v>4760000</v>
      </c>
      <c r="D57" s="26">
        <f t="shared" ref="D57:F57" si="7">D56</f>
        <v>5000000</v>
      </c>
      <c r="E57" s="26">
        <f t="shared" si="7"/>
        <v>5000000</v>
      </c>
      <c r="F57" s="26">
        <f t="shared" si="7"/>
        <v>4843087.29</v>
      </c>
      <c r="G57" s="11">
        <f t="shared" si="5"/>
        <v>96.861745799999994</v>
      </c>
      <c r="H57" s="11">
        <f t="shared" si="4"/>
        <v>96.861745799999994</v>
      </c>
      <c r="I57" s="20">
        <f t="shared" si="6"/>
        <v>101.74553130252102</v>
      </c>
    </row>
    <row r="58" spans="1:9" ht="16.5" thickBot="1" x14ac:dyDescent="0.3">
      <c r="A58" s="41" t="s">
        <v>86</v>
      </c>
      <c r="B58" s="42"/>
      <c r="C58" s="43">
        <f>C38+C55+C57</f>
        <v>50258926375.889999</v>
      </c>
      <c r="D58" s="43">
        <f>D38+D55+D57</f>
        <v>73143549516.470001</v>
      </c>
      <c r="E58" s="43">
        <f>E38+E55+E57</f>
        <v>77267587608.520004</v>
      </c>
      <c r="F58" s="43">
        <f>F38+F55+F57</f>
        <v>50478914949.849991</v>
      </c>
      <c r="G58" s="44">
        <f t="shared" si="5"/>
        <v>69.013488248178973</v>
      </c>
      <c r="H58" s="44">
        <f t="shared" si="4"/>
        <v>65.329999954966723</v>
      </c>
      <c r="I58" s="45">
        <f t="shared" si="6"/>
        <v>100.43771045229794</v>
      </c>
    </row>
    <row r="59" spans="1:9" ht="16.5" thickBot="1" x14ac:dyDescent="0.3">
      <c r="A59" s="35" t="s">
        <v>87</v>
      </c>
      <c r="B59" s="36"/>
      <c r="C59" s="37">
        <v>1160618170.29</v>
      </c>
      <c r="D59" s="38">
        <v>2119088595.3000002</v>
      </c>
      <c r="E59" s="38">
        <v>1739100077.2999997</v>
      </c>
      <c r="F59" s="38">
        <v>1095586375.3600001</v>
      </c>
      <c r="G59" s="39">
        <f t="shared" si="5"/>
        <v>51.700829205061979</v>
      </c>
      <c r="H59" s="39">
        <f t="shared" si="4"/>
        <v>62.997316236160934</v>
      </c>
      <c r="I59" s="40">
        <f t="shared" si="6"/>
        <v>94.396796759286431</v>
      </c>
    </row>
    <row r="60" spans="1:9" ht="17.25" thickBot="1" x14ac:dyDescent="0.3">
      <c r="A60" s="8" t="s">
        <v>88</v>
      </c>
      <c r="B60" s="27"/>
      <c r="C60" s="16">
        <f>C58+C59</f>
        <v>51419544546.18</v>
      </c>
      <c r="D60" s="16">
        <f>D58+D59</f>
        <v>75262638111.770004</v>
      </c>
      <c r="E60" s="16">
        <f>E58+E59</f>
        <v>79006687685.820007</v>
      </c>
      <c r="F60" s="16">
        <f>F58+F59</f>
        <v>51574501325.209991</v>
      </c>
      <c r="G60" s="18">
        <f t="shared" si="5"/>
        <v>68.526034456324041</v>
      </c>
      <c r="H60" s="18">
        <f>F60/E60%</f>
        <v>65.278652777221154</v>
      </c>
      <c r="I60" s="19">
        <f t="shared" si="6"/>
        <v>100.3013577432426</v>
      </c>
    </row>
    <row r="61" spans="1:9" x14ac:dyDescent="0.25">
      <c r="D61" s="15"/>
      <c r="E61" s="15"/>
      <c r="F61" s="15"/>
      <c r="G61" s="15"/>
      <c r="H61" s="15"/>
      <c r="I61" s="15"/>
    </row>
    <row r="62" spans="1:9" x14ac:dyDescent="0.25">
      <c r="F62" s="17"/>
      <c r="G62" s="17"/>
      <c r="H62" s="17"/>
    </row>
    <row r="63" spans="1:9" ht="15.75" x14ac:dyDescent="0.25">
      <c r="D63" s="28"/>
      <c r="E63" s="28"/>
      <c r="F63" s="32"/>
      <c r="G63" s="33"/>
      <c r="H63" s="30"/>
      <c r="I63" s="15"/>
    </row>
    <row r="64" spans="1:9" ht="18.75" x14ac:dyDescent="0.3">
      <c r="D64" s="29"/>
      <c r="E64" s="29"/>
      <c r="F64" s="29"/>
      <c r="G64" s="30"/>
      <c r="H64" s="30"/>
      <c r="I64" s="15"/>
    </row>
    <row r="65" spans="4:9" x14ac:dyDescent="0.25">
      <c r="D65" s="30"/>
      <c r="E65" s="30"/>
      <c r="F65" s="30"/>
      <c r="G65" s="30"/>
      <c r="H65" s="30"/>
      <c r="I65" s="15"/>
    </row>
    <row r="66" spans="4:9" x14ac:dyDescent="0.25">
      <c r="D66" s="34"/>
      <c r="E66" s="34"/>
      <c r="F66" s="34"/>
      <c r="G66" s="15"/>
      <c r="H66" s="15"/>
      <c r="I66" s="15"/>
    </row>
    <row r="67" spans="4:9" x14ac:dyDescent="0.25">
      <c r="D67" s="31"/>
      <c r="E67" s="31"/>
      <c r="F67" s="31"/>
      <c r="G67" s="15"/>
      <c r="H67" s="15"/>
      <c r="I67" s="15"/>
    </row>
    <row r="68" spans="4:9" x14ac:dyDescent="0.25">
      <c r="D68" s="15"/>
      <c r="E68" s="15"/>
      <c r="F68" s="15"/>
      <c r="G68" s="15"/>
      <c r="H68" s="15"/>
      <c r="I68" s="15"/>
    </row>
    <row r="69" spans="4:9" x14ac:dyDescent="0.25">
      <c r="D69" s="15"/>
      <c r="E69" s="15"/>
      <c r="F69" s="15"/>
      <c r="G69" s="15"/>
      <c r="H69" s="15"/>
      <c r="I69" s="15"/>
    </row>
    <row r="70" spans="4:9" x14ac:dyDescent="0.25">
      <c r="D70" s="15"/>
      <c r="E70" s="15"/>
      <c r="F70" s="15"/>
      <c r="G70" s="15"/>
      <c r="H70" s="15"/>
      <c r="I70" s="15"/>
    </row>
    <row r="71" spans="4:9" x14ac:dyDescent="0.25">
      <c r="D71" s="15"/>
      <c r="E71" s="15"/>
      <c r="F71" s="15"/>
      <c r="G71" s="15"/>
      <c r="H71" s="15"/>
      <c r="I71" s="15"/>
    </row>
    <row r="72" spans="4:9" x14ac:dyDescent="0.25">
      <c r="D72" s="15"/>
      <c r="E72" s="15"/>
      <c r="F72" s="15"/>
      <c r="G72" s="15"/>
      <c r="H72" s="15"/>
      <c r="I72" s="15"/>
    </row>
    <row r="73" spans="4:9" x14ac:dyDescent="0.25">
      <c r="D73" s="15"/>
      <c r="E73" s="15"/>
      <c r="F73" s="15"/>
      <c r="G73" s="15"/>
      <c r="H73" s="15"/>
      <c r="I73" s="15"/>
    </row>
  </sheetData>
  <mergeCells count="11">
    <mergeCell ref="H3:H4"/>
    <mergeCell ref="A1:I1"/>
    <mergeCell ref="A2:I2"/>
    <mergeCell ref="B3:B4"/>
    <mergeCell ref="C3:C4"/>
    <mergeCell ref="A3:A4"/>
    <mergeCell ref="I3:I4"/>
    <mergeCell ref="F3:F4"/>
    <mergeCell ref="D3:D4"/>
    <mergeCell ref="E3:E4"/>
    <mergeCell ref="G3:G4"/>
  </mergeCells>
  <pageMargins left="0.39370078740157483" right="0" top="0.39370078740157483" bottom="0.39370078740157483" header="0.39370078740157483" footer="0.39370078740157483"/>
  <pageSetup paperSize="9" scale="61" fitToHeight="0" orientation="landscape" r:id="rId1"/>
  <headerFooter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2B5D44B-6D3F-4C06-A3B3-9EEE8EE274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</vt:lpstr>
      <vt:lpstr>'Документ '!Заголовки_для_печати</vt:lpstr>
      <vt:lpstr>'Документ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2021-12-29T08:35:47Z</cp:lastPrinted>
  <dcterms:created xsi:type="dcterms:W3CDTF">2020-04-14T07:51:56Z</dcterms:created>
  <dcterms:modified xsi:type="dcterms:W3CDTF">2021-12-29T08:37:51Z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(2018).xlsx</vt:lpwstr>
  </property>
  <property fmtid="{D5CDD505-2E9C-101B-9397-08002B2CF9AE}" pid="3" name="Название отчета">
    <vt:lpwstr>Исполнение расходов областного бюджета по ЦСР ВР (2018).xlsx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19.2.2804.2034477490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bks_2020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SQR_ISPCV2018.xlt</vt:lpwstr>
  </property>
  <property fmtid="{D5CDD505-2E9C-101B-9397-08002B2CF9AE}" pid="11" name="Локальная база">
    <vt:lpwstr>используется</vt:lpwstr>
  </property>
</Properties>
</file>